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8_{CABD3B73-6E11-45A7-B9FB-E8FEDEC42D7F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definedNames>
    <definedName name="_xlnm.Print_Area" localSheetId="0">NETPAY_BY_MONTH!#REF!</definedName>
  </definedNames>
  <calcPr calcId="191029"/>
</workbook>
</file>

<file path=xl/calcChain.xml><?xml version="1.0" encoding="utf-8"?>
<calcChain xmlns="http://schemas.openxmlformats.org/spreadsheetml/2006/main">
  <c r="B7" i="1" l="1"/>
  <c r="D7" i="1"/>
  <c r="C7" i="1"/>
  <c r="F7" i="1"/>
  <c r="F6" i="1" l="1"/>
  <c r="G5" i="1"/>
  <c r="D6" i="1"/>
  <c r="C6" i="1"/>
  <c r="B6" i="1"/>
  <c r="F5" i="1" l="1"/>
  <c r="D5" i="1"/>
  <c r="C5" i="1"/>
  <c r="B5" i="1"/>
  <c r="G17" i="1" l="1"/>
  <c r="H16" i="1"/>
  <c r="H15" i="1"/>
  <c r="H14" i="1"/>
  <c r="H13" i="1"/>
  <c r="H12" i="1"/>
  <c r="H11" i="1"/>
  <c r="H10" i="1"/>
  <c r="H9" i="1"/>
  <c r="H8" i="1"/>
  <c r="H7" i="1"/>
  <c r="E17" i="1"/>
  <c r="D17" i="1"/>
  <c r="C17" i="1"/>
  <c r="B17" i="1"/>
  <c r="H5" i="1"/>
  <c r="F17" i="1"/>
  <c r="H17" i="1" l="1"/>
  <c r="H6" i="1"/>
</calcChain>
</file>

<file path=xl/sharedStrings.xml><?xml version="1.0" encoding="utf-8"?>
<sst xmlns="http://schemas.openxmlformats.org/spreadsheetml/2006/main" count="22" uniqueCount="22">
  <si>
    <t>GROSS</t>
  </si>
  <si>
    <t>EFTPS</t>
  </si>
  <si>
    <t>TRS</t>
  </si>
  <si>
    <t>ORP</t>
  </si>
  <si>
    <t>ERS</t>
  </si>
  <si>
    <t>Total</t>
  </si>
  <si>
    <t>01 2025</t>
  </si>
  <si>
    <t>02 2025</t>
  </si>
  <si>
    <t>03 2025</t>
  </si>
  <si>
    <t>04 2025</t>
  </si>
  <si>
    <t>05 2025</t>
  </si>
  <si>
    <t>06 2025</t>
  </si>
  <si>
    <t>07 2025</t>
  </si>
  <si>
    <t>08 2025</t>
  </si>
  <si>
    <t>09 2024</t>
  </si>
  <si>
    <t>10 2024</t>
  </si>
  <si>
    <t>11 2024</t>
  </si>
  <si>
    <t>12 2024</t>
  </si>
  <si>
    <t>WEATHERFORD COLLEGE</t>
  </si>
  <si>
    <t>PAYROLL &amp; RELATED OBLIGATIONS 2024-25</t>
  </si>
  <si>
    <t>PAY PERIOD</t>
  </si>
  <si>
    <t>NET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</si>
</sst>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0" applyNumberFormat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0" fontId="16" fillId="0" borderId="0" xfId="0" applyFont="1"/>
    <xf numFmtId="43" fontId="16" fillId="0" borderId="0" xfId="0" applyNumberFormat="1" applyFont="1"/>
    <xf numFmtId="0" fontId="16" fillId="0" borderId="10" xfId="0" applyFont="1" applyBorder="1" applyAlignment="1">
      <alignment horizontal="center"/>
    </xf>
    <xf numFmtId="43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H10" sqref="H10"/>
    </sheetView>
  </sheetViews>
  <sheetFormatPr defaultRowHeight="15" x14ac:dyDescent="0.25"/>
  <cols>
    <col min="1" max="1" width="12.710937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s="8" customFormat="1" x14ac:dyDescent="0.25">
      <c r="A1" s="8" t="s">
        <v>18</v>
      </c>
      <c r="B1" s="9"/>
      <c r="C1" s="9"/>
      <c r="D1" s="9"/>
    </row>
    <row r="2" spans="1:8" s="8" customFormat="1" x14ac:dyDescent="0.25">
      <c r="A2" s="8" t="s">
        <v>19</v>
      </c>
      <c r="B2" s="9"/>
      <c r="C2" s="9"/>
      <c r="D2" s="9"/>
    </row>
    <row r="4" spans="1:8" x14ac:dyDescent="0.25">
      <c r="A4" s="10" t="s">
        <v>20</v>
      </c>
      <c r="B4" s="11" t="s">
        <v>0</v>
      </c>
      <c r="C4" s="11" t="s">
        <v>21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</row>
    <row r="5" spans="1:8" x14ac:dyDescent="0.25">
      <c r="A5" t="s">
        <v>14</v>
      </c>
      <c r="B5" s="1">
        <f>1142359.23+854980.71</f>
        <v>1997339.94</v>
      </c>
      <c r="C5" s="1">
        <f>888729.42+649812.97</f>
        <v>1538542.3900000001</v>
      </c>
      <c r="D5" s="1">
        <f>146460.62+101653.99</f>
        <v>248114.61</v>
      </c>
      <c r="E5" s="1">
        <v>152032.26</v>
      </c>
      <c r="F5" s="1">
        <f>51426.83+58354.68</f>
        <v>109781.51000000001</v>
      </c>
      <c r="G5" s="1">
        <f>83504.58+170882.29</f>
        <v>254386.87</v>
      </c>
      <c r="H5" s="1">
        <f>C5+D5+E5+F5+G5</f>
        <v>2302857.64</v>
      </c>
    </row>
    <row r="6" spans="1:8" x14ac:dyDescent="0.25">
      <c r="A6" s="4" t="s">
        <v>15</v>
      </c>
      <c r="B6" s="5">
        <f>1160942.61+1173940.6-2239.14</f>
        <v>2332644.0699999998</v>
      </c>
      <c r="C6" s="5">
        <f>905708.31+914822.24</f>
        <v>1820530.55</v>
      </c>
      <c r="D6" s="5">
        <f>147650.43+150414.36</f>
        <v>298064.78999999998</v>
      </c>
      <c r="E6" s="5">
        <v>167345.03</v>
      </c>
      <c r="F6" s="5">
        <f>58469.44+61243.73</f>
        <v>119713.17000000001</v>
      </c>
      <c r="G6" s="5">
        <v>238218.97</v>
      </c>
      <c r="H6" s="5">
        <f t="shared" ref="H6:H9" si="0">C6+D6+E6+F6+G6</f>
        <v>2643872.5099999998</v>
      </c>
    </row>
    <row r="7" spans="1:8" x14ac:dyDescent="0.25">
      <c r="A7" s="4" t="s">
        <v>16</v>
      </c>
      <c r="B7" s="5">
        <f>1178451.93+1188549.83+1204003.3</f>
        <v>3571005.0599999996</v>
      </c>
      <c r="C7" s="5">
        <f>920329.92+925505.46+941052.03</f>
        <v>2786887.41</v>
      </c>
      <c r="D7" s="5">
        <f>150278.09+153459.54+155961.68</f>
        <v>459699.31</v>
      </c>
      <c r="E7" s="5">
        <v>254593.88</v>
      </c>
      <c r="F7" s="5">
        <f>60359.84+60171.61+60468.5</f>
        <v>180999.95</v>
      </c>
      <c r="G7" s="5">
        <v>243529.46</v>
      </c>
      <c r="H7" s="5">
        <f t="shared" si="0"/>
        <v>3925710.0100000002</v>
      </c>
    </row>
    <row r="8" spans="1:8" x14ac:dyDescent="0.25">
      <c r="A8" s="6" t="s">
        <v>17</v>
      </c>
      <c r="B8" s="1">
        <v>2758862.52</v>
      </c>
      <c r="C8" s="1">
        <v>2128912.89</v>
      </c>
      <c r="D8" s="1">
        <v>421964.39</v>
      </c>
      <c r="E8" s="1">
        <v>167963.45</v>
      </c>
      <c r="F8" s="1">
        <v>121354.05</v>
      </c>
      <c r="G8" s="1">
        <v>278371.40999999997</v>
      </c>
      <c r="H8" s="5">
        <f t="shared" si="0"/>
        <v>3118566.1900000004</v>
      </c>
    </row>
    <row r="9" spans="1:8" x14ac:dyDescent="0.25">
      <c r="A9" s="4" t="s">
        <v>6</v>
      </c>
      <c r="B9" s="5">
        <v>1781378.51</v>
      </c>
      <c r="C9" s="5">
        <v>1343716.6</v>
      </c>
      <c r="D9" s="5">
        <v>208546.8</v>
      </c>
      <c r="E9" s="5">
        <v>148962.96</v>
      </c>
      <c r="F9" s="5">
        <v>111525.79</v>
      </c>
      <c r="G9" s="5">
        <v>264164.47999999998</v>
      </c>
      <c r="H9" s="5">
        <f t="shared" si="0"/>
        <v>2076916.6300000001</v>
      </c>
    </row>
    <row r="10" spans="1:8" x14ac:dyDescent="0.25">
      <c r="A10" s="7" t="s">
        <v>7</v>
      </c>
      <c r="B10" s="5">
        <v>2313084.31</v>
      </c>
      <c r="C10" s="5">
        <v>1800858.8</v>
      </c>
      <c r="D10" s="5">
        <v>293603.52</v>
      </c>
      <c r="E10" s="5"/>
      <c r="F10" s="5">
        <v>121176.92</v>
      </c>
      <c r="G10" s="5">
        <v>266286.68</v>
      </c>
      <c r="H10" s="5">
        <f>C10+D10+E10+F10+G10</f>
        <v>2481925.9200000004</v>
      </c>
    </row>
    <row r="11" spans="1:8" x14ac:dyDescent="0.25">
      <c r="A11" s="7" t="s">
        <v>8</v>
      </c>
      <c r="B11" s="5"/>
      <c r="C11" s="5"/>
      <c r="D11" s="5"/>
      <c r="E11" s="5"/>
      <c r="F11" s="5"/>
      <c r="G11" s="5"/>
      <c r="H11" s="5">
        <f t="shared" ref="H11:H17" si="1">C11+D11+E11+F11+G11</f>
        <v>0</v>
      </c>
    </row>
    <row r="12" spans="1:8" x14ac:dyDescent="0.25">
      <c r="A12" s="7" t="s">
        <v>9</v>
      </c>
      <c r="B12" s="5"/>
      <c r="C12" s="5"/>
      <c r="D12" s="5"/>
      <c r="E12" s="5"/>
      <c r="F12" s="5"/>
      <c r="G12" s="5"/>
      <c r="H12" s="5">
        <f t="shared" si="1"/>
        <v>0</v>
      </c>
    </row>
    <row r="13" spans="1:8" x14ac:dyDescent="0.25">
      <c r="A13" s="7" t="s">
        <v>10</v>
      </c>
      <c r="B13" s="5"/>
      <c r="C13" s="5"/>
      <c r="D13" s="5"/>
      <c r="E13" s="5"/>
      <c r="F13" s="5"/>
      <c r="G13" s="5"/>
      <c r="H13" s="5">
        <f t="shared" si="1"/>
        <v>0</v>
      </c>
    </row>
    <row r="14" spans="1:8" x14ac:dyDescent="0.25">
      <c r="A14" s="7" t="s">
        <v>11</v>
      </c>
      <c r="B14" s="5"/>
      <c r="C14" s="5"/>
      <c r="D14" s="5"/>
      <c r="E14" s="5"/>
      <c r="F14" s="5"/>
      <c r="G14" s="5"/>
      <c r="H14" s="5">
        <f t="shared" si="1"/>
        <v>0</v>
      </c>
    </row>
    <row r="15" spans="1:8" x14ac:dyDescent="0.25">
      <c r="A15" s="7" t="s">
        <v>12</v>
      </c>
      <c r="B15" s="5"/>
      <c r="C15" s="5"/>
      <c r="D15" s="5"/>
      <c r="E15" s="5"/>
      <c r="F15" s="5"/>
      <c r="G15" s="5"/>
      <c r="H15" s="5">
        <f t="shared" si="1"/>
        <v>0</v>
      </c>
    </row>
    <row r="16" spans="1:8" x14ac:dyDescent="0.25">
      <c r="A16" s="6" t="s">
        <v>13</v>
      </c>
      <c r="B16" s="5"/>
      <c r="C16" s="5"/>
      <c r="D16" s="5"/>
      <c r="E16" s="5"/>
      <c r="F16" s="5"/>
      <c r="G16" s="5"/>
      <c r="H16" s="5">
        <f t="shared" si="1"/>
        <v>0</v>
      </c>
    </row>
    <row r="17" spans="1:8" ht="15.75" thickBot="1" x14ac:dyDescent="0.3">
      <c r="A17" s="2"/>
      <c r="B17" s="3">
        <f>SUM(B5:B16)</f>
        <v>14754314.41</v>
      </c>
      <c r="C17" s="3">
        <f t="shared" ref="C17:G17" si="2">SUM(C5:C16)</f>
        <v>11419448.640000001</v>
      </c>
      <c r="D17" s="3">
        <f t="shared" si="2"/>
        <v>1929993.4200000002</v>
      </c>
      <c r="E17" s="3">
        <f t="shared" si="2"/>
        <v>890897.58000000007</v>
      </c>
      <c r="F17" s="3">
        <f t="shared" si="2"/>
        <v>764551.39000000013</v>
      </c>
      <c r="G17" s="3">
        <f t="shared" si="2"/>
        <v>1544957.8699999999</v>
      </c>
      <c r="H17" s="3">
        <f t="shared" si="1"/>
        <v>16549848.9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2024-09-06T18:31:43Z</cp:lastPrinted>
  <dcterms:created xsi:type="dcterms:W3CDTF">2019-10-30T21:19:00Z</dcterms:created>
  <dcterms:modified xsi:type="dcterms:W3CDTF">2025-02-25T14:54:43Z</dcterms:modified>
</cp:coreProperties>
</file>